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360" yWindow="300" windowWidth="14895" windowHeight="9090"/>
  </bookViews>
  <sheets>
    <sheet name="4metagas" sheetId="1" r:id="rId1"/>
  </sheets>
  <calcPr calcId="144525" iterate="1" iterateCount="1"/>
</workbook>
</file>

<file path=xl/calcChain.xml><?xml version="1.0" encoding="utf-8"?>
<calcChain xmlns="http://schemas.openxmlformats.org/spreadsheetml/2006/main">
  <c r="H28" i="1" l="1"/>
  <c r="A39" i="1" s="1"/>
  <c r="E34" i="1"/>
  <c r="B39" i="1" s="1"/>
  <c r="C39" i="1" l="1"/>
</calcChain>
</file>

<file path=xl/sharedStrings.xml><?xml version="1.0" encoding="utf-8"?>
<sst xmlns="http://schemas.openxmlformats.org/spreadsheetml/2006/main" count="58" uniqueCount="50">
  <si>
    <t xml:space="preserve">          A Knowledge Based System For Formation Evaluation     </t>
  </si>
  <si>
    <t>PROGRAM DOCUMENTATION</t>
  </si>
  <si>
    <t>Enter data in Input Parameters (English Units)</t>
  </si>
  <si>
    <t>Read answers in Calculated Results</t>
  </si>
  <si>
    <t xml:space="preserve">  1: GIPadsorb = KG6 * Gc * DENS * THICK * AREA</t>
  </si>
  <si>
    <t xml:space="preserve">  2: Bg =  (Ps * (Tf + KT2)) / (Pf * (Ts + KT2)) * ZF </t>
  </si>
  <si>
    <t xml:space="preserve">  3: GIPfree = KV4 * PHIe * (1 - Sw) * THICK *  AREA / Bg</t>
  </si>
  <si>
    <t xml:space="preserve">  4: GIPtotal = GIPadsorb + GIPfree</t>
  </si>
  <si>
    <t>KT2</t>
  </si>
  <si>
    <t>Ps (psi)</t>
  </si>
  <si>
    <t>Pf (psi)</t>
  </si>
  <si>
    <t>Ts 'F</t>
  </si>
  <si>
    <t>Tf 'F</t>
  </si>
  <si>
    <t>ZF</t>
  </si>
  <si>
    <t>Gc</t>
  </si>
  <si>
    <t>Density</t>
  </si>
  <si>
    <t>Thickness</t>
  </si>
  <si>
    <t>Area</t>
  </si>
  <si>
    <t>KG6</t>
  </si>
  <si>
    <t>scf/ton</t>
  </si>
  <si>
    <t>g/cc</t>
  </si>
  <si>
    <t>feet</t>
  </si>
  <si>
    <t>acres</t>
  </si>
  <si>
    <t>Bg</t>
  </si>
  <si>
    <t>PHIe</t>
  </si>
  <si>
    <t>Sw</t>
  </si>
  <si>
    <t>KV4</t>
  </si>
  <si>
    <t>fractional</t>
  </si>
  <si>
    <t>GAS IN PLACE RESULTS</t>
  </si>
  <si>
    <t>Adsorb</t>
  </si>
  <si>
    <t>Free</t>
  </si>
  <si>
    <t>Total GIP</t>
  </si>
  <si>
    <t>Bcf</t>
  </si>
  <si>
    <t>If Area = 640 acres, then GIP = Bcf/section (= Bcf/sq.mile)</t>
  </si>
  <si>
    <t xml:space="preserve">                    GAS IN PLACE - ADSORBED and FREE GAS</t>
  </si>
  <si>
    <t xml:space="preserve">                      META/LOG "GAS"</t>
  </si>
  <si>
    <t>Well Name</t>
  </si>
  <si>
    <t>PCP Beaverlodge 11-36</t>
  </si>
  <si>
    <t xml:space="preserve">Analyst  </t>
  </si>
  <si>
    <t>E. R. Crain, P.Eng.</t>
  </si>
  <si>
    <t>Field / Zone</t>
  </si>
  <si>
    <t>Beaverlodge / Halfway</t>
  </si>
  <si>
    <t xml:space="preserve">Date  </t>
  </si>
  <si>
    <t xml:space="preserve"> 2018-09-27</t>
  </si>
  <si>
    <t xml:space="preserve">    </t>
  </si>
  <si>
    <t>INPUT PARAMETERS</t>
  </si>
  <si>
    <t>Gas Compressibility</t>
  </si>
  <si>
    <t>Adsorbed Gas</t>
  </si>
  <si>
    <t>Free Gas</t>
  </si>
  <si>
    <t>c. E. R. Crain, P.Eng.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</si>
</sst>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5" formatCode="0.0000"/>
  </numFmts>
  <fonts count="29">
    <font>
      <sz val="10"/>
      <name val="Arial"/>
    </font>
    <font>
      <sz val="10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10"/>
      <name val="Arial"/>
    </font>
    <font>
      <b/>
      <sz val="14"/>
      <color indexed="9"/>
      <name val="Arial"/>
    </font>
    <font>
      <b/>
      <sz val="12"/>
      <color indexed="9"/>
      <name val="Arial"/>
    </font>
    <font>
      <b/>
      <sz val="12"/>
      <color indexed="9"/>
      <name val="Arial"/>
    </font>
    <font>
      <sz val="10"/>
      <color indexed="9"/>
      <name val="Arial"/>
    </font>
    <font>
      <sz val="10"/>
      <color indexed="9"/>
      <name val="Arial"/>
    </font>
    <font>
      <b/>
      <sz val="12"/>
      <color indexed="8"/>
      <name val="Arial"/>
    </font>
    <font>
      <sz val="10"/>
      <name val="Arial"/>
    </font>
    <font>
      <b/>
      <sz val="12"/>
      <color indexed="8"/>
      <name val="Arial"/>
    </font>
    <font>
      <b/>
      <sz val="12"/>
      <color indexed="8"/>
      <name val="Arial"/>
    </font>
    <font>
      <b/>
      <sz val="12"/>
      <color indexed="8"/>
      <name val="Arial"/>
    </font>
    <font>
      <b/>
      <sz val="12"/>
      <color indexed="8"/>
      <name val="Arial"/>
    </font>
    <font>
      <b/>
      <sz val="12"/>
      <color indexed="8"/>
      <name val="Arial"/>
    </font>
    <font>
      <b/>
      <sz val="12"/>
      <color indexed="9"/>
      <name val="Arial"/>
    </font>
    <font>
      <b/>
      <sz val="12"/>
      <color indexed="8"/>
      <name val="Arial"/>
    </font>
    <font>
      <b/>
      <sz val="12"/>
      <name val="Arial"/>
    </font>
    <font>
      <b/>
      <sz val="12"/>
      <color indexed="8"/>
      <name val="Arial"/>
    </font>
    <font>
      <sz val="10"/>
      <name val="Arial"/>
    </font>
    <font>
      <b/>
      <sz val="24"/>
      <color indexed="13"/>
      <name val="Times New Roman"/>
      <family val="1"/>
    </font>
    <font>
      <b/>
      <sz val="10"/>
      <color indexed="8"/>
      <name val="Arial"/>
      <family val="2"/>
    </font>
    <font>
      <sz val="10"/>
      <name val="COUR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8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 style="thick">
        <color auto="1"/>
      </left>
      <right style="thick">
        <color theme="5"/>
      </right>
      <top style="thick">
        <color theme="5"/>
      </top>
      <bottom style="thick">
        <color theme="5"/>
      </bottom>
      <diagonal/>
    </border>
  </borders>
  <cellStyleXfs count="1">
    <xf numFmtId="2" fontId="0" fillId="0" borderId="0"/>
  </cellStyleXfs>
  <cellXfs count="63">
    <xf numFmtId="0" fontId="23" fillId="0" borderId="0" xfId="0" applyNumberFormat="1" applyFont="1" applyAlignment="1" applyProtection="1">
      <protection locked="0"/>
    </xf>
    <xf numFmtId="2" fontId="0" fillId="2" borderId="1" xfId="0" applyFill="1" applyBorder="1" applyAlignment="1"/>
    <xf numFmtId="0" fontId="1" fillId="0" borderId="3" xfId="0" applyNumberFormat="1" applyFont="1" applyBorder="1" applyAlignment="1"/>
    <xf numFmtId="0" fontId="1" fillId="0" borderId="0" xfId="0" applyNumberFormat="1" applyFont="1" applyAlignment="1"/>
    <xf numFmtId="2" fontId="2" fillId="2" borderId="0" xfId="0" applyFont="1" applyFill="1" applyAlignment="1"/>
    <xf numFmtId="2" fontId="3" fillId="2" borderId="0" xfId="0" applyFont="1" applyFill="1" applyAlignment="1"/>
    <xf numFmtId="2" fontId="5" fillId="3" borderId="1" xfId="0" applyFont="1" applyFill="1" applyBorder="1" applyAlignment="1"/>
    <xf numFmtId="0" fontId="6" fillId="0" borderId="1" xfId="0" applyNumberFormat="1" applyFont="1" applyBorder="1" applyAlignment="1"/>
    <xf numFmtId="0" fontId="6" fillId="0" borderId="0" xfId="0" applyNumberFormat="1" applyFont="1" applyAlignment="1"/>
    <xf numFmtId="0" fontId="7" fillId="2" borderId="0" xfId="0" applyNumberFormat="1" applyFont="1" applyFill="1" applyAlignment="1"/>
    <xf numFmtId="0" fontId="8" fillId="4" borderId="0" xfId="0" applyNumberFormat="1" applyFont="1" applyFill="1" applyAlignment="1">
      <alignment horizontal="center"/>
    </xf>
    <xf numFmtId="2" fontId="9" fillId="4" borderId="0" xfId="0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/>
    </xf>
    <xf numFmtId="0" fontId="9" fillId="4" borderId="0" xfId="0" applyNumberFormat="1" applyFont="1" applyFill="1" applyAlignment="1">
      <alignment horizontal="center" vertical="center"/>
    </xf>
    <xf numFmtId="0" fontId="10" fillId="4" borderId="0" xfId="0" applyNumberFormat="1" applyFont="1" applyFill="1" applyAlignment="1">
      <alignment horizontal="center"/>
    </xf>
    <xf numFmtId="0" fontId="11" fillId="4" borderId="0" xfId="0" applyNumberFormat="1" applyFont="1" applyFill="1" applyAlignment="1"/>
    <xf numFmtId="165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3" fillId="0" borderId="0" xfId="0" applyNumberFormat="1" applyFont="1" applyAlignment="1">
      <alignment horizontal="center"/>
    </xf>
    <xf numFmtId="0" fontId="14" fillId="0" borderId="0" xfId="0" applyNumberFormat="1" applyFont="1" applyAlignment="1"/>
    <xf numFmtId="0" fontId="15" fillId="0" borderId="0" xfId="0" applyNumberFormat="1" applyFont="1" applyFill="1" applyAlignment="1">
      <alignment horizontal="left" vertical="center"/>
    </xf>
    <xf numFmtId="0" fontId="16" fillId="0" borderId="0" xfId="0" applyNumberFormat="1" applyFont="1" applyFill="1" applyAlignment="1">
      <alignment horizontal="left"/>
    </xf>
    <xf numFmtId="2" fontId="17" fillId="0" borderId="0" xfId="0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center"/>
    </xf>
    <xf numFmtId="0" fontId="19" fillId="4" borderId="0" xfId="0" applyNumberFormat="1" applyFont="1" applyFill="1" applyAlignment="1"/>
    <xf numFmtId="0" fontId="25" fillId="0" borderId="0" xfId="0" applyNumberFormat="1" applyFont="1" applyAlignment="1"/>
    <xf numFmtId="0" fontId="25" fillId="0" borderId="2" xfId="0" applyNumberFormat="1" applyFont="1" applyBorder="1" applyAlignment="1"/>
    <xf numFmtId="0" fontId="25" fillId="0" borderId="1" xfId="0" applyNumberFormat="1" applyFont="1" applyBorder="1" applyAlignment="1"/>
    <xf numFmtId="0" fontId="25" fillId="0" borderId="4" xfId="0" applyNumberFormat="1" applyFont="1" applyBorder="1" applyAlignment="1"/>
    <xf numFmtId="0" fontId="25" fillId="0" borderId="0" xfId="0" applyNumberFormat="1" applyFont="1" applyAlignment="1">
      <alignment horizontal="right"/>
    </xf>
    <xf numFmtId="15" fontId="25" fillId="0" borderId="2" xfId="0" applyNumberFormat="1" applyFont="1" applyBorder="1" applyAlignment="1"/>
    <xf numFmtId="2" fontId="26" fillId="0" borderId="0" xfId="0" applyNumberFormat="1" applyFont="1" applyAlignment="1"/>
    <xf numFmtId="0" fontId="25" fillId="0" borderId="0" xfId="0" applyNumberFormat="1" applyFont="1" applyBorder="1" applyAlignment="1"/>
    <xf numFmtId="2" fontId="4" fillId="5" borderId="5" xfId="0" applyNumberFormat="1" applyFont="1" applyFill="1" applyBorder="1" applyAlignment="1"/>
    <xf numFmtId="2" fontId="26" fillId="0" borderId="4" xfId="0" applyNumberFormat="1" applyFont="1" applyBorder="1" applyAlignment="1"/>
    <xf numFmtId="0" fontId="7" fillId="2" borderId="6" xfId="0" applyNumberFormat="1" applyFont="1" applyFill="1" applyBorder="1" applyAlignment="1"/>
    <xf numFmtId="0" fontId="7" fillId="2" borderId="7" xfId="0" applyNumberFormat="1" applyFont="1" applyFill="1" applyBorder="1" applyAlignment="1"/>
    <xf numFmtId="0" fontId="27" fillId="2" borderId="9" xfId="0" applyNumberFormat="1" applyFont="1" applyFill="1" applyBorder="1" applyAlignment="1"/>
    <xf numFmtId="0" fontId="8" fillId="4" borderId="6" xfId="0" applyNumberFormat="1" applyFont="1" applyFill="1" applyBorder="1" applyAlignment="1">
      <alignment horizontal="center"/>
    </xf>
    <xf numFmtId="0" fontId="7" fillId="2" borderId="10" xfId="0" applyNumberFormat="1" applyFont="1" applyFill="1" applyBorder="1" applyAlignment="1"/>
    <xf numFmtId="0" fontId="7" fillId="2" borderId="9" xfId="0" applyNumberFormat="1" applyFont="1" applyFill="1" applyBorder="1" applyAlignment="1"/>
    <xf numFmtId="0" fontId="12" fillId="0" borderId="8" xfId="0" applyNumberFormat="1" applyFont="1" applyFill="1" applyBorder="1" applyAlignment="1">
      <alignment horizontal="center"/>
    </xf>
    <xf numFmtId="0" fontId="17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Fill="1" applyBorder="1" applyAlignment="1">
      <alignment horizontal="center"/>
    </xf>
    <xf numFmtId="2" fontId="20" fillId="0" borderId="11" xfId="0" applyFont="1" applyFill="1" applyBorder="1" applyAlignment="1">
      <alignment horizontal="center" vertical="center"/>
    </xf>
    <xf numFmtId="2" fontId="21" fillId="0" borderId="11" xfId="0" applyFont="1" applyBorder="1" applyAlignment="1">
      <alignment horizontal="center"/>
    </xf>
    <xf numFmtId="2" fontId="17" fillId="0" borderId="8" xfId="0" applyNumberFormat="1" applyFont="1" applyBorder="1" applyAlignment="1">
      <alignment horizontal="center" vertical="center"/>
    </xf>
    <xf numFmtId="0" fontId="28" fillId="4" borderId="0" xfId="0" applyNumberFormat="1" applyFont="1" applyFill="1" applyAlignment="1">
      <alignment horizontal="center"/>
    </xf>
    <xf numFmtId="2" fontId="24" fillId="2" borderId="12" xfId="0" applyFont="1" applyFill="1" applyBorder="1" applyAlignment="1"/>
    <xf numFmtId="2" fontId="2" fillId="2" borderId="4" xfId="0" applyFont="1" applyFill="1" applyBorder="1" applyAlignment="1"/>
    <xf numFmtId="2" fontId="3" fillId="2" borderId="4" xfId="0" applyFont="1" applyFill="1" applyBorder="1" applyAlignment="1"/>
    <xf numFmtId="2" fontId="4" fillId="3" borderId="13" xfId="0" applyFont="1" applyFill="1" applyBorder="1" applyAlignment="1"/>
    <xf numFmtId="0" fontId="6" fillId="0" borderId="13" xfId="0" applyNumberFormat="1" applyFont="1" applyBorder="1" applyAlignment="1"/>
    <xf numFmtId="0" fontId="6" fillId="0" borderId="4" xfId="0" applyNumberFormat="1" applyFont="1" applyBorder="1" applyAlignment="1"/>
    <xf numFmtId="0" fontId="27" fillId="2" borderId="4" xfId="0" applyNumberFormat="1" applyFont="1" applyFill="1" applyBorder="1" applyAlignment="1"/>
    <xf numFmtId="0" fontId="9" fillId="4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/>
    </xf>
    <xf numFmtId="0" fontId="17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/>
    <xf numFmtId="2" fontId="9" fillId="4" borderId="4" xfId="0" applyFont="1" applyFill="1" applyBorder="1" applyAlignment="1">
      <alignment horizontal="center" vertical="center"/>
    </xf>
    <xf numFmtId="2" fontId="20" fillId="0" borderId="14" xfId="0" applyFont="1" applyFill="1" applyBorder="1" applyAlignment="1">
      <alignment horizontal="center" vertical="center"/>
    </xf>
    <xf numFmtId="0" fontId="22" fillId="0" borderId="4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3"/>
  <sheetViews>
    <sheetView showGridLines="0" tabSelected="1" showOutlineSymbols="0" zoomScale="126" zoomScaleNormal="126" workbookViewId="0"/>
  </sheetViews>
  <sheetFormatPr defaultColWidth="8.7109375" defaultRowHeight="12.75"/>
  <cols>
    <col min="1" max="7" width="10.7109375" customWidth="1"/>
    <col min="8" max="8" width="15.7109375" customWidth="1"/>
    <col min="9" max="9" width="10.7109375" customWidth="1"/>
  </cols>
  <sheetData>
    <row r="1" spans="1:14" ht="30">
      <c r="A1" s="49" t="s">
        <v>35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  <c r="M1" s="3"/>
      <c r="N1" s="3"/>
    </row>
    <row r="2" spans="1:14" ht="18">
      <c r="A2" s="50" t="s">
        <v>34</v>
      </c>
      <c r="B2" s="4"/>
      <c r="C2" s="4"/>
      <c r="D2" s="4"/>
      <c r="E2" s="4"/>
      <c r="F2" s="4"/>
      <c r="G2" s="4"/>
      <c r="H2" s="4"/>
      <c r="I2" s="4"/>
      <c r="J2" s="2"/>
      <c r="K2" s="3"/>
      <c r="L2" s="3"/>
      <c r="M2" s="3"/>
      <c r="N2" s="3"/>
    </row>
    <row r="3" spans="1:14" ht="18">
      <c r="A3" s="50" t="s">
        <v>0</v>
      </c>
      <c r="B3" s="4"/>
      <c r="C3" s="4"/>
      <c r="D3" s="4"/>
      <c r="E3" s="4"/>
      <c r="F3" s="4"/>
      <c r="G3" s="4"/>
      <c r="H3" s="4"/>
      <c r="I3" s="4"/>
      <c r="J3" s="2"/>
      <c r="K3" s="3"/>
      <c r="L3" s="3"/>
      <c r="M3" s="3"/>
      <c r="N3" s="3"/>
    </row>
    <row r="4" spans="1:14">
      <c r="A4" s="51"/>
      <c r="B4" s="5"/>
      <c r="C4" s="5"/>
      <c r="D4" s="5"/>
      <c r="E4" s="5"/>
      <c r="F4" s="5"/>
      <c r="G4" s="5"/>
      <c r="H4" s="5"/>
      <c r="I4" s="5"/>
      <c r="J4" s="2"/>
      <c r="K4" s="3"/>
      <c r="L4" s="3"/>
      <c r="M4" s="3"/>
      <c r="N4" s="3"/>
    </row>
    <row r="5" spans="1:14" ht="15.75">
      <c r="A5" s="52" t="s">
        <v>49</v>
      </c>
      <c r="B5" s="6"/>
      <c r="C5" s="6"/>
      <c r="D5" s="6"/>
      <c r="E5" s="6"/>
      <c r="F5" s="6"/>
      <c r="G5" s="6"/>
      <c r="H5" s="6"/>
      <c r="I5" s="6"/>
      <c r="J5" s="2"/>
      <c r="K5" s="3"/>
      <c r="L5" s="3"/>
      <c r="M5" s="3"/>
      <c r="N5" s="3"/>
    </row>
    <row r="6" spans="1:14" ht="14.25" thickTop="1" thickBot="1">
      <c r="A6" s="53"/>
      <c r="B6" s="7"/>
      <c r="C6" s="7"/>
      <c r="D6" s="7"/>
      <c r="E6" s="7"/>
      <c r="F6" s="7"/>
      <c r="G6" s="7"/>
      <c r="H6" s="7"/>
      <c r="I6" s="7"/>
      <c r="J6" s="2"/>
      <c r="K6" s="3"/>
      <c r="L6" s="3"/>
      <c r="M6" s="3"/>
      <c r="N6" s="3"/>
    </row>
    <row r="7" spans="1:14" ht="14.25" thickTop="1" thickBot="1">
      <c r="A7" s="29" t="s">
        <v>36</v>
      </c>
      <c r="B7" s="26"/>
      <c r="C7" s="27" t="s">
        <v>37</v>
      </c>
      <c r="D7" s="28"/>
      <c r="E7" s="28"/>
      <c r="F7" s="29"/>
      <c r="G7" s="30" t="s">
        <v>38</v>
      </c>
      <c r="H7" s="27" t="s">
        <v>39</v>
      </c>
      <c r="I7" s="28"/>
      <c r="J7" s="2"/>
      <c r="K7" s="3"/>
      <c r="L7" s="3"/>
      <c r="M7" s="3"/>
      <c r="N7" s="3"/>
    </row>
    <row r="8" spans="1:14" ht="14.25" thickTop="1" thickBot="1">
      <c r="A8" s="29" t="s">
        <v>40</v>
      </c>
      <c r="B8" s="26"/>
      <c r="C8" s="27" t="s">
        <v>41</v>
      </c>
      <c r="D8" s="28"/>
      <c r="E8" s="28"/>
      <c r="F8" s="29"/>
      <c r="G8" s="30" t="s">
        <v>42</v>
      </c>
      <c r="H8" s="31" t="s">
        <v>43</v>
      </c>
      <c r="I8" s="28"/>
      <c r="J8" s="2"/>
      <c r="K8" s="3"/>
      <c r="L8" s="3"/>
      <c r="M8" s="3"/>
      <c r="N8" s="3"/>
    </row>
    <row r="9" spans="1:14" ht="14.25" thickTop="1" thickBot="1">
      <c r="A9" s="35"/>
      <c r="B9" s="32"/>
      <c r="C9" s="28"/>
      <c r="D9" s="28"/>
      <c r="E9" s="28"/>
      <c r="F9" s="33"/>
      <c r="G9" s="26" t="s">
        <v>44</v>
      </c>
      <c r="H9" s="34"/>
      <c r="I9" s="28"/>
      <c r="J9" s="2"/>
      <c r="K9" s="3"/>
      <c r="L9" s="3"/>
      <c r="M9" s="3"/>
      <c r="N9" s="3"/>
    </row>
    <row r="10" spans="1:14" ht="19.5" thickTop="1" thickBot="1">
      <c r="A10" s="41" t="s">
        <v>1</v>
      </c>
      <c r="B10" s="36"/>
      <c r="C10" s="36"/>
      <c r="D10" s="36"/>
      <c r="E10" s="36"/>
      <c r="F10" s="36"/>
      <c r="G10" s="36"/>
      <c r="H10" s="36"/>
      <c r="I10" s="37"/>
      <c r="J10" s="2"/>
      <c r="K10" s="3"/>
      <c r="L10" s="3"/>
      <c r="M10" s="3"/>
      <c r="N10" s="3"/>
    </row>
    <row r="11" spans="1:14" ht="13.5" thickTop="1">
      <c r="A11" s="54"/>
      <c r="B11" s="8"/>
      <c r="C11" s="8"/>
      <c r="D11" s="8"/>
      <c r="E11" s="8"/>
      <c r="F11" s="8"/>
      <c r="G11" s="8"/>
      <c r="H11" s="8"/>
      <c r="I11" s="8"/>
      <c r="J11" s="2"/>
      <c r="K11" s="3"/>
      <c r="L11" s="3"/>
      <c r="M11" s="3"/>
      <c r="N11" s="3"/>
    </row>
    <row r="12" spans="1:14">
      <c r="A12" s="54" t="s">
        <v>2</v>
      </c>
      <c r="B12" s="8"/>
      <c r="C12" s="8"/>
      <c r="D12" s="8"/>
      <c r="E12" s="8"/>
      <c r="F12" s="8"/>
      <c r="G12" s="8"/>
      <c r="H12" s="8"/>
      <c r="I12" s="8"/>
      <c r="J12" s="2"/>
      <c r="K12" s="3"/>
      <c r="L12" s="3"/>
      <c r="M12" s="3"/>
      <c r="N12" s="3"/>
    </row>
    <row r="13" spans="1:14">
      <c r="A13" s="54" t="s">
        <v>3</v>
      </c>
      <c r="B13" s="8"/>
      <c r="C13" s="8"/>
      <c r="D13" s="8"/>
      <c r="E13" s="8"/>
      <c r="F13" s="8"/>
      <c r="G13" s="8"/>
      <c r="H13" s="8"/>
      <c r="I13" s="8"/>
      <c r="J13" s="2"/>
      <c r="K13" s="3"/>
      <c r="L13" s="3"/>
      <c r="M13" s="3"/>
      <c r="N13" s="3"/>
    </row>
    <row r="14" spans="1:14">
      <c r="A14" s="54"/>
      <c r="B14" s="8"/>
      <c r="C14" s="8"/>
      <c r="D14" s="8"/>
      <c r="E14" s="8"/>
      <c r="F14" s="8"/>
      <c r="G14" s="8"/>
      <c r="H14" s="8"/>
      <c r="I14" s="8"/>
      <c r="J14" s="2"/>
      <c r="K14" s="3"/>
      <c r="L14" s="3"/>
      <c r="M14" s="3"/>
      <c r="N14" s="3"/>
    </row>
    <row r="15" spans="1:14">
      <c r="A15" s="54"/>
      <c r="B15" s="8"/>
      <c r="C15" s="8"/>
      <c r="D15" s="8"/>
      <c r="E15" s="8"/>
      <c r="F15" s="8"/>
      <c r="G15" s="8"/>
      <c r="H15" s="8"/>
      <c r="I15" s="8"/>
      <c r="J15" s="2"/>
      <c r="K15" s="3"/>
      <c r="L15" s="3"/>
      <c r="M15" s="3"/>
      <c r="N15" s="3"/>
    </row>
    <row r="16" spans="1:14">
      <c r="A16" s="54" t="s">
        <v>4</v>
      </c>
      <c r="B16" s="8"/>
      <c r="C16" s="8"/>
      <c r="D16" s="8"/>
      <c r="E16" s="8"/>
      <c r="F16" s="8"/>
      <c r="G16" s="8"/>
      <c r="H16" s="8"/>
      <c r="I16" s="8"/>
      <c r="J16" s="2"/>
      <c r="K16" s="3"/>
      <c r="L16" s="3"/>
      <c r="M16" s="3"/>
      <c r="N16" s="3"/>
    </row>
    <row r="17" spans="1:14">
      <c r="A17" s="54" t="s">
        <v>5</v>
      </c>
      <c r="B17" s="8"/>
      <c r="C17" s="8"/>
      <c r="D17" s="8"/>
      <c r="E17" s="8"/>
      <c r="F17" s="8"/>
      <c r="G17" s="8"/>
      <c r="H17" s="8"/>
      <c r="I17" s="8"/>
      <c r="J17" s="2"/>
      <c r="K17" s="3"/>
      <c r="L17" s="3"/>
      <c r="M17" s="3"/>
      <c r="N17" s="3"/>
    </row>
    <row r="18" spans="1:14">
      <c r="A18" s="54" t="s">
        <v>6</v>
      </c>
      <c r="B18" s="8"/>
      <c r="C18" s="8"/>
      <c r="D18" s="8"/>
      <c r="E18" s="8"/>
      <c r="F18" s="8"/>
      <c r="G18" s="8"/>
      <c r="H18" s="8"/>
      <c r="I18" s="8"/>
      <c r="J18" s="2"/>
      <c r="K18" s="3"/>
      <c r="L18" s="3"/>
      <c r="M18" s="3"/>
      <c r="N18" s="3"/>
    </row>
    <row r="19" spans="1:14">
      <c r="A19" s="54" t="s">
        <v>7</v>
      </c>
      <c r="B19" s="8"/>
      <c r="C19" s="8"/>
      <c r="D19" s="8"/>
      <c r="E19" s="8"/>
      <c r="F19" s="8"/>
      <c r="G19" s="8"/>
      <c r="H19" s="8"/>
      <c r="I19" s="8"/>
      <c r="J19" s="2"/>
      <c r="K19" s="3"/>
      <c r="L19" s="3"/>
      <c r="M19" s="3"/>
      <c r="N19" s="3"/>
    </row>
    <row r="20" spans="1:14" ht="13.5" thickBot="1">
      <c r="A20" s="54"/>
      <c r="B20" s="8"/>
      <c r="C20" s="8"/>
      <c r="D20" s="8"/>
      <c r="E20" s="8"/>
      <c r="F20" s="8"/>
      <c r="G20" s="8"/>
      <c r="H20" s="8"/>
      <c r="I20" s="8"/>
      <c r="J20" s="2"/>
      <c r="K20" s="3"/>
      <c r="L20" s="3"/>
      <c r="M20" s="3"/>
      <c r="N20" s="3"/>
    </row>
    <row r="21" spans="1:14" ht="19.5" thickTop="1" thickBot="1">
      <c r="A21" s="38" t="s">
        <v>45</v>
      </c>
      <c r="B21" s="36"/>
      <c r="C21" s="36"/>
      <c r="D21" s="36"/>
      <c r="E21" s="36"/>
      <c r="F21" s="36"/>
      <c r="G21" s="36"/>
      <c r="H21" s="39"/>
      <c r="I21" s="40"/>
      <c r="J21" s="2"/>
      <c r="K21" s="3"/>
      <c r="L21" s="3"/>
      <c r="M21" s="3"/>
      <c r="N21" s="3"/>
    </row>
    <row r="22" spans="1:14" ht="18.75" thickTop="1">
      <c r="A22" s="55" t="s">
        <v>46</v>
      </c>
      <c r="B22" s="9"/>
      <c r="C22" s="9"/>
      <c r="D22" s="9"/>
      <c r="E22" s="9"/>
      <c r="F22" s="9"/>
      <c r="G22" s="9"/>
      <c r="H22" s="48" t="s">
        <v>8</v>
      </c>
      <c r="I22" s="9"/>
      <c r="J22" s="2"/>
      <c r="K22" s="3"/>
      <c r="L22" s="3"/>
      <c r="M22" s="3"/>
      <c r="N22" s="3"/>
    </row>
    <row r="23" spans="1:14" ht="16.5" thickBot="1">
      <c r="A23" s="56" t="s">
        <v>9</v>
      </c>
      <c r="B23" s="10" t="s">
        <v>10</v>
      </c>
      <c r="C23" s="10" t="s">
        <v>11</v>
      </c>
      <c r="D23" s="10" t="s">
        <v>12</v>
      </c>
      <c r="E23" s="10" t="s">
        <v>13</v>
      </c>
      <c r="F23" s="10"/>
      <c r="G23" s="14"/>
      <c r="H23" s="10">
        <v>460</v>
      </c>
      <c r="I23" s="15"/>
      <c r="J23" s="2"/>
      <c r="K23" s="3"/>
      <c r="L23" s="3"/>
      <c r="M23" s="3"/>
      <c r="N23" s="3"/>
    </row>
    <row r="24" spans="1:14" ht="17.25" thickTop="1" thickBot="1">
      <c r="A24" s="42">
        <v>15</v>
      </c>
      <c r="B24" s="42">
        <v>3000</v>
      </c>
      <c r="C24" s="42">
        <v>60</v>
      </c>
      <c r="D24" s="42">
        <v>120</v>
      </c>
      <c r="E24" s="42">
        <v>0.95</v>
      </c>
      <c r="F24" s="3"/>
      <c r="G24" s="18"/>
      <c r="H24" s="3"/>
      <c r="I24" s="3"/>
      <c r="J24" s="2"/>
      <c r="K24" s="3"/>
      <c r="L24" s="3"/>
      <c r="M24" s="3"/>
      <c r="N24" s="3"/>
    </row>
    <row r="25" spans="1:14" ht="16.5" thickTop="1">
      <c r="A25" s="57"/>
      <c r="B25" s="17"/>
      <c r="C25" s="17"/>
      <c r="D25" s="17"/>
      <c r="E25" s="17"/>
      <c r="F25" s="16"/>
      <c r="G25" s="18"/>
      <c r="H25" s="17"/>
      <c r="I25" s="3"/>
      <c r="J25" s="2"/>
      <c r="K25" s="3"/>
      <c r="L25" s="3"/>
      <c r="M25" s="3"/>
      <c r="N25" s="3"/>
    </row>
    <row r="26" spans="1:14" ht="18">
      <c r="A26" s="55" t="s">
        <v>47</v>
      </c>
      <c r="B26" s="9"/>
      <c r="C26" s="9"/>
      <c r="D26" s="9"/>
      <c r="E26" s="9"/>
      <c r="F26" s="9"/>
      <c r="G26" s="9"/>
      <c r="H26" s="9"/>
      <c r="I26" s="9"/>
      <c r="J26" s="2"/>
      <c r="K26" s="3"/>
      <c r="L26" s="3"/>
      <c r="M26" s="3"/>
      <c r="N26" s="3"/>
    </row>
    <row r="27" spans="1:14" ht="15.75">
      <c r="A27" s="56" t="s">
        <v>14</v>
      </c>
      <c r="B27" s="13" t="s">
        <v>15</v>
      </c>
      <c r="C27" s="13" t="s">
        <v>16</v>
      </c>
      <c r="D27" s="13" t="s">
        <v>17</v>
      </c>
      <c r="E27" s="15"/>
      <c r="F27" s="10"/>
      <c r="G27" s="14"/>
      <c r="H27" s="13" t="s">
        <v>18</v>
      </c>
      <c r="I27" s="15"/>
      <c r="J27" s="2"/>
      <c r="K27" s="19"/>
      <c r="L27" s="20"/>
      <c r="M27" s="3"/>
      <c r="N27" s="19"/>
    </row>
    <row r="28" spans="1:14" ht="16.5" thickBot="1">
      <c r="A28" s="56" t="s">
        <v>19</v>
      </c>
      <c r="B28" s="13" t="s">
        <v>20</v>
      </c>
      <c r="C28" s="13" t="s">
        <v>21</v>
      </c>
      <c r="D28" s="13" t="s">
        <v>22</v>
      </c>
      <c r="E28" s="15"/>
      <c r="F28" s="10"/>
      <c r="G28" s="14"/>
      <c r="H28" s="12">
        <f>1.3597*10^-6</f>
        <v>1.3596999999999999E-6</v>
      </c>
      <c r="I28" s="15"/>
      <c r="J28" s="2"/>
      <c r="K28" s="19"/>
      <c r="L28" s="21"/>
      <c r="M28" s="3"/>
      <c r="N28" s="19"/>
    </row>
    <row r="29" spans="1:14" ht="15" customHeight="1" thickTop="1" thickBot="1">
      <c r="A29" s="43">
        <v>30</v>
      </c>
      <c r="B29" s="43">
        <v>2.2000000000000002</v>
      </c>
      <c r="C29" s="43">
        <v>50</v>
      </c>
      <c r="D29" s="43">
        <v>640</v>
      </c>
      <c r="E29" s="3"/>
      <c r="F29" s="24"/>
      <c r="G29" s="18"/>
      <c r="H29" s="23"/>
      <c r="I29" s="3"/>
      <c r="J29" s="2"/>
      <c r="K29" s="19"/>
      <c r="L29" s="21"/>
      <c r="M29" s="3"/>
      <c r="N29" s="19"/>
    </row>
    <row r="30" spans="1:14" ht="16.5" thickTop="1">
      <c r="A30" s="58"/>
      <c r="B30" s="23"/>
      <c r="C30" s="23"/>
      <c r="D30" s="23"/>
      <c r="E30" s="22"/>
      <c r="F30" s="24"/>
      <c r="G30" s="18"/>
      <c r="H30" s="23"/>
      <c r="I30" s="19"/>
      <c r="J30" s="2"/>
      <c r="K30" s="19"/>
      <c r="L30" s="21"/>
      <c r="M30" s="3"/>
      <c r="N30" s="19"/>
    </row>
    <row r="31" spans="1:14" ht="18">
      <c r="A31" s="55" t="s">
        <v>48</v>
      </c>
      <c r="B31" s="9"/>
      <c r="C31" s="9"/>
      <c r="D31" s="9"/>
      <c r="E31" s="9"/>
      <c r="F31" s="9"/>
      <c r="G31" s="9"/>
      <c r="H31" s="9"/>
      <c r="I31" s="9"/>
      <c r="J31" s="2"/>
      <c r="K31" s="19"/>
      <c r="L31" s="19"/>
      <c r="M31" s="19"/>
      <c r="N31" s="19"/>
    </row>
    <row r="32" spans="1:14" ht="15.75">
      <c r="A32" s="56" t="s">
        <v>24</v>
      </c>
      <c r="B32" s="13" t="s">
        <v>25</v>
      </c>
      <c r="C32" s="13" t="s">
        <v>16</v>
      </c>
      <c r="D32" s="13" t="s">
        <v>17</v>
      </c>
      <c r="E32" s="13" t="s">
        <v>23</v>
      </c>
      <c r="F32" s="15"/>
      <c r="G32" s="14"/>
      <c r="H32" s="13" t="s">
        <v>26</v>
      </c>
      <c r="I32" s="25"/>
      <c r="J32" s="2"/>
      <c r="K32" s="19"/>
      <c r="L32" s="19"/>
      <c r="M32" s="19"/>
      <c r="N32" s="19"/>
    </row>
    <row r="33" spans="1:14" ht="16.5" thickBot="1">
      <c r="A33" s="56" t="s">
        <v>27</v>
      </c>
      <c r="B33" s="13" t="s">
        <v>27</v>
      </c>
      <c r="C33" s="13" t="s">
        <v>21</v>
      </c>
      <c r="D33" s="13" t="s">
        <v>22</v>
      </c>
      <c r="E33" s="13" t="s">
        <v>27</v>
      </c>
      <c r="F33" s="15"/>
      <c r="G33" s="14"/>
      <c r="H33" s="12">
        <v>4.3560000000000003E-5</v>
      </c>
      <c r="I33" s="25"/>
      <c r="J33" s="2"/>
      <c r="K33" s="19"/>
      <c r="L33" s="19"/>
      <c r="M33" s="19"/>
      <c r="N33" s="19"/>
    </row>
    <row r="34" spans="1:14" ht="17.25" thickTop="1" thickBot="1">
      <c r="A34" s="43">
        <v>0.03</v>
      </c>
      <c r="B34" s="47">
        <v>0.7</v>
      </c>
      <c r="C34" s="43">
        <v>50</v>
      </c>
      <c r="D34" s="43">
        <v>640</v>
      </c>
      <c r="E34" s="44">
        <f>(A24*(D24+H23))/(B24*(C24+H23))*E24</f>
        <v>5.2980769230769227E-3</v>
      </c>
      <c r="F34" s="3"/>
      <c r="G34" s="23"/>
      <c r="H34" s="24"/>
      <c r="I34" s="19"/>
      <c r="J34" s="2"/>
      <c r="K34" s="19"/>
      <c r="L34" s="19"/>
      <c r="M34" s="19"/>
      <c r="N34" s="19"/>
    </row>
    <row r="35" spans="1:14" ht="14.25" thickTop="1" thickBot="1">
      <c r="A35" s="59"/>
      <c r="B35" s="3"/>
      <c r="C35" s="3"/>
      <c r="D35" s="3"/>
      <c r="E35" s="3"/>
      <c r="F35" s="3"/>
      <c r="G35" s="3"/>
      <c r="H35" s="3"/>
      <c r="I35" s="3"/>
      <c r="J35" s="2"/>
      <c r="K35" s="3"/>
      <c r="L35" s="3"/>
      <c r="M35" s="3"/>
      <c r="N35" s="3"/>
    </row>
    <row r="36" spans="1:14" ht="19.5" thickTop="1" thickBot="1">
      <c r="A36" s="41" t="s">
        <v>28</v>
      </c>
      <c r="B36" s="36"/>
      <c r="C36" s="36"/>
      <c r="D36" s="36"/>
      <c r="E36" s="36"/>
      <c r="F36" s="36"/>
      <c r="G36" s="36"/>
      <c r="H36" s="36"/>
      <c r="I36" s="40"/>
      <c r="J36" s="2"/>
      <c r="K36" s="3"/>
      <c r="L36" s="3"/>
      <c r="M36" s="3"/>
      <c r="N36" s="3"/>
    </row>
    <row r="37" spans="1:14" ht="16.5" thickTop="1">
      <c r="A37" s="60" t="s">
        <v>29</v>
      </c>
      <c r="B37" s="13" t="s">
        <v>30</v>
      </c>
      <c r="C37" s="10" t="s">
        <v>31</v>
      </c>
      <c r="D37" s="15"/>
      <c r="E37" s="15"/>
      <c r="F37" s="15"/>
      <c r="G37" s="15"/>
      <c r="H37" s="15"/>
      <c r="I37" s="15"/>
      <c r="J37" s="2"/>
      <c r="K37" s="3"/>
      <c r="L37" s="3"/>
      <c r="M37" s="3"/>
      <c r="N37" s="3"/>
    </row>
    <row r="38" spans="1:14" ht="16.5" thickBot="1">
      <c r="A38" s="60" t="s">
        <v>32</v>
      </c>
      <c r="B38" s="11" t="s">
        <v>32</v>
      </c>
      <c r="C38" s="11" t="s">
        <v>32</v>
      </c>
      <c r="D38" s="15"/>
      <c r="E38" s="15"/>
      <c r="F38" s="15"/>
      <c r="G38" s="15"/>
      <c r="H38" s="15"/>
      <c r="I38" s="15"/>
      <c r="J38" s="2"/>
      <c r="K38" s="3"/>
      <c r="L38" s="3"/>
      <c r="M38" s="3"/>
      <c r="N38" s="3"/>
    </row>
    <row r="39" spans="1:14" ht="17.25" thickTop="1" thickBot="1">
      <c r="A39" s="61">
        <f>$H$28*A29*B29*C29*D29</f>
        <v>2.8716864000000002</v>
      </c>
      <c r="B39" s="45">
        <f>$H$33*A34*(1-B34)*C34*D34/E34</f>
        <v>2.3678931397459175</v>
      </c>
      <c r="C39" s="46">
        <f>A39+B39</f>
        <v>5.2395795397459182</v>
      </c>
      <c r="D39" s="3"/>
      <c r="E39" s="3"/>
      <c r="F39" s="3"/>
      <c r="G39" s="3"/>
      <c r="H39" s="3"/>
      <c r="I39" s="3"/>
      <c r="J39" s="2"/>
      <c r="K39" s="3"/>
      <c r="L39" s="3"/>
      <c r="M39" s="3"/>
      <c r="N39" s="3"/>
    </row>
    <row r="40" spans="1:14" ht="13.5" thickTop="1">
      <c r="A40" s="59"/>
      <c r="B40" s="3"/>
      <c r="C40" s="3"/>
      <c r="D40" s="3"/>
      <c r="E40" s="3"/>
      <c r="F40" s="3"/>
      <c r="G40" s="3"/>
      <c r="H40" s="3"/>
      <c r="I40" s="3"/>
      <c r="J40" s="2"/>
      <c r="K40" s="3"/>
      <c r="L40" s="3"/>
      <c r="M40" s="3"/>
      <c r="N40" s="3"/>
    </row>
    <row r="41" spans="1:14" ht="16.5" thickBot="1">
      <c r="A41" s="62" t="s">
        <v>33</v>
      </c>
      <c r="B41" s="3"/>
      <c r="C41" s="3"/>
      <c r="D41" s="3"/>
      <c r="E41" s="3"/>
      <c r="F41" s="3"/>
      <c r="G41" s="3"/>
      <c r="H41" s="3"/>
      <c r="I41" s="3"/>
      <c r="J41" s="2"/>
      <c r="K41" s="3"/>
      <c r="L41" s="3"/>
      <c r="M41" s="3"/>
      <c r="N41" s="3"/>
    </row>
    <row r="42" spans="1:14" ht="19.5" thickTop="1" thickBot="1">
      <c r="A42" s="41"/>
      <c r="B42" s="36"/>
      <c r="C42" s="36"/>
      <c r="D42" s="36"/>
      <c r="E42" s="36"/>
      <c r="F42" s="36"/>
      <c r="G42" s="36"/>
      <c r="H42" s="36"/>
      <c r="I42" s="40"/>
      <c r="J42" s="2"/>
      <c r="K42" s="3"/>
      <c r="L42" s="3"/>
      <c r="M42" s="3"/>
      <c r="N42" s="3"/>
    </row>
    <row r="43" spans="1:14" ht="13.5" thickTop="1"/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4metagas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2018-09-30T19:14:46Z</dcterms:created>
  <dcterms:modified xsi:type="dcterms:W3CDTF">2018-10-04T21:32:06Z</dcterms:modified>
</cp:coreProperties>
</file>